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WEBSITE\"/>
    </mc:Choice>
  </mc:AlternateContent>
  <xr:revisionPtr revIDLastSave="0" documentId="13_ncr:1_{92F35341-D758-4060-9FAE-E6EA405C0EBA}" xr6:coauthVersionLast="40" xr6:coauthVersionMax="40" xr10:uidLastSave="{00000000-0000-0000-0000-000000000000}"/>
  <bookViews>
    <workbookView xWindow="0" yWindow="0" windowWidth="23040" windowHeight="8904" xr2:uid="{32D1DB63-928D-4723-817D-904A16705296}"/>
  </bookViews>
  <sheets>
    <sheet name="IT FY 2018-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20" i="1" l="1"/>
  <c r="G21" i="1"/>
  <c r="I16" i="1"/>
  <c r="G23" i="1"/>
  <c r="I28" i="1" l="1"/>
  <c r="I32" i="1"/>
  <c r="I49" i="1" l="1"/>
  <c r="I38" i="1"/>
  <c r="I7" i="1"/>
  <c r="I39" i="1" l="1"/>
  <c r="I40" i="1" s="1"/>
  <c r="I24" i="1"/>
  <c r="I26" i="1" s="1"/>
  <c r="I41" i="1" l="1"/>
  <c r="I42" i="1" s="1"/>
  <c r="I43" i="1" s="1"/>
  <c r="I46" i="1" s="1"/>
  <c r="I47" i="1" s="1"/>
  <c r="I48" i="1" s="1"/>
  <c r="I50" i="1" s="1"/>
</calcChain>
</file>

<file path=xl/sharedStrings.xml><?xml version="1.0" encoding="utf-8"?>
<sst xmlns="http://schemas.openxmlformats.org/spreadsheetml/2006/main" count="83" uniqueCount="67">
  <si>
    <t>INCOMETAX CALCULATION STATEMENT FOR THE FINANCIAL YEAR 2018-19</t>
  </si>
  <si>
    <t>ASSESSMENT YEAR 2019-20</t>
  </si>
  <si>
    <t>Sl. No.</t>
  </si>
  <si>
    <t>PARTICULARS</t>
  </si>
  <si>
    <t>Amount</t>
  </si>
  <si>
    <t>Total Amount</t>
  </si>
  <si>
    <t>Pay Particulars</t>
  </si>
  <si>
    <t>A</t>
  </si>
  <si>
    <t>Basic Pay</t>
  </si>
  <si>
    <t>B</t>
  </si>
  <si>
    <t>Daily Allowance</t>
  </si>
  <si>
    <t>C</t>
  </si>
  <si>
    <t>House Rent Allowance</t>
  </si>
  <si>
    <t>D</t>
  </si>
  <si>
    <t>Medical Allowance</t>
  </si>
  <si>
    <t>E</t>
  </si>
  <si>
    <t>Conveyance Allowance</t>
  </si>
  <si>
    <t>F</t>
  </si>
  <si>
    <t xml:space="preserve">Govt. Contributon on PRAN </t>
  </si>
  <si>
    <t>G</t>
  </si>
  <si>
    <t>Arear Income if any</t>
  </si>
  <si>
    <t xml:space="preserve">H </t>
  </si>
  <si>
    <t>Other Allowance</t>
  </si>
  <si>
    <t>Deductions:</t>
  </si>
  <si>
    <t>Deduction  for Professional Tax (U/S 16)</t>
  </si>
  <si>
    <t>Any Other Deduction {U/S 10}</t>
  </si>
  <si>
    <t>HRA Exemption</t>
  </si>
  <si>
    <t>Rent paid in excess of 10% of (Basic+DA)</t>
  </si>
  <si>
    <t>Total HRA received</t>
  </si>
  <si>
    <t>Total House Rent Paid</t>
  </si>
  <si>
    <t>10% of (Basic+DA)</t>
  </si>
  <si>
    <t>Taxable Salary (1-2)</t>
  </si>
  <si>
    <t>Additional Income from other sources (interest from Bank)</t>
  </si>
  <si>
    <t>Gross Income (3+4)</t>
  </si>
  <si>
    <t>Deductions Under Chapter VI-A (80C, 80CCC &amp; 80CCD) Limit to 1,50,000/-</t>
  </si>
  <si>
    <t>Deposit towards various investment avenues (U/S 80C)</t>
  </si>
  <si>
    <t>Annuity plan of LIC for receiving pension (U/S 80CCC)</t>
  </si>
  <si>
    <t>Contribution to Government NPS {(U/S 80CCD) (1a)}</t>
  </si>
  <si>
    <t>Other Deductions</t>
  </si>
  <si>
    <t>Health Insurance  Policy Premium (U/S 80D) (Max. 55,000/-)</t>
  </si>
  <si>
    <t>Medical Exp. towards Critical Ailments (U/S 80DDB)(Max. 40,000/-)</t>
  </si>
  <si>
    <t>Interest paid towards Higher Education Loan (U/S 80E) (No Limit)</t>
  </si>
  <si>
    <t xml:space="preserve">Interest paid on House loan {U/S 24(2)(i)(vi)} </t>
  </si>
  <si>
    <t xml:space="preserve">Govt. Contributon on PRAN {U/S 80CCD(2)} </t>
  </si>
  <si>
    <t>Total</t>
  </si>
  <si>
    <t xml:space="preserve">Grand Total (07 + 08) </t>
  </si>
  <si>
    <t>Net Taxable Income (5-9)</t>
  </si>
  <si>
    <t>Taxable Income (after less of no tax for 2,50,000 /-)</t>
  </si>
  <si>
    <t>Amount of Tax (@ 05% on net taxable income from 2,50,001/- to Rs. 5,00,000/- )</t>
  </si>
  <si>
    <t>Amount of Tax (@ 20%  on net taxable income from 5,00,001/- to Rs. 10,00,000/- )</t>
  </si>
  <si>
    <t>Amount of Tax (@ 30% on net taxable income from 10,00,001/- to unwards )</t>
  </si>
  <si>
    <t>Tax on total Income  (A+B+C)</t>
  </si>
  <si>
    <t>Educational Cess @ 4% on net taxable income</t>
  </si>
  <si>
    <t>Total Tax payable {(11+12)}</t>
  </si>
  <si>
    <t>Tax already deducted / deposited</t>
  </si>
  <si>
    <t>Balance of payable Tax (13-14)</t>
  </si>
  <si>
    <t xml:space="preserve">Name of the Office: </t>
  </si>
  <si>
    <t xml:space="preserve">Name of the Employee:                                                                                                 Employee PAN no. </t>
  </si>
  <si>
    <t>Signature of the Employee</t>
  </si>
  <si>
    <t xml:space="preserve">Contribution to NPS {(U/S 80CCD) (1a)} </t>
  </si>
  <si>
    <t xml:space="preserve">Contribution to NPS {(U/S 80CCD) (1b)} </t>
  </si>
  <si>
    <t>Excess of 7 (C ) can be Used</t>
  </si>
  <si>
    <t>Tire - I contribution</t>
  </si>
  <si>
    <t>Total Basic Pay</t>
  </si>
  <si>
    <t>40% of (Basic+DA)</t>
  </si>
  <si>
    <t>Standard Deductions: ( Rs. 40000/-)</t>
  </si>
  <si>
    <t>Total DA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</si>
</sst>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s.-849]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haroni"/>
    </font>
    <font>
      <sz val="11"/>
      <color theme="1"/>
      <name val="Calibri Light"/>
      <family val="1"/>
      <scheme val="maj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8" fillId="0" borderId="1" xfId="0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Protection="1">
      <protection locked="0" hidden="1"/>
    </xf>
    <xf numFmtId="0" fontId="7" fillId="0" borderId="1" xfId="0" applyFont="1" applyBorder="1" applyProtection="1">
      <protection locked="0" hidden="1"/>
    </xf>
    <xf numFmtId="0" fontId="0" fillId="0" borderId="0" xfId="0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 hidden="1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64" fontId="6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164" fontId="10" fillId="0" borderId="1" xfId="0" applyNumberFormat="1" applyFont="1" applyBorder="1" applyAlignment="1" applyProtection="1">
      <alignment horizontal="right" vertical="center"/>
    </xf>
    <xf numFmtId="164" fontId="9" fillId="0" borderId="1" xfId="0" applyNumberFormat="1" applyFont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12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4" fontId="6" fillId="0" borderId="5" xfId="0" applyNumberFormat="1" applyFont="1" applyBorder="1" applyAlignment="1" applyProtection="1">
      <alignment horizontal="right" vertical="center"/>
    </xf>
    <xf numFmtId="164" fontId="6" fillId="0" borderId="6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alignment horizontal="left"/>
      <protection locked="0" hidden="1"/>
    </xf>
    <xf numFmtId="0" fontId="7" fillId="0" borderId="3" xfId="0" applyFont="1" applyBorder="1" applyAlignment="1" applyProtection="1">
      <alignment horizontal="left"/>
      <protection locked="0" hidden="1"/>
    </xf>
    <xf numFmtId="0" fontId="7" fillId="0" borderId="4" xfId="0" applyFont="1" applyBorder="1" applyAlignment="1" applyProtection="1">
      <alignment horizontal="left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right" vertical="center"/>
      <protection hidden="1"/>
    </xf>
    <xf numFmtId="0" fontId="4" fillId="0" borderId="5" xfId="0" applyFont="1" applyBorder="1" applyAlignment="1" applyProtection="1">
      <alignment horizontal="left" vertical="center" wrapText="1"/>
      <protection locked="0" hidden="1"/>
    </xf>
    <xf numFmtId="0" fontId="4" fillId="0" borderId="7" xfId="0" applyFont="1" applyBorder="1" applyAlignment="1" applyProtection="1">
      <alignment horizontal="left" vertical="center" wrapText="1"/>
      <protection locked="0" hidden="1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 hidden="1"/>
    </xf>
    <xf numFmtId="0" fontId="4" fillId="0" borderId="4" xfId="0" applyFont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00B2-B7E4-41B0-9CDF-51D230D5F940}">
  <dimension ref="A1:I53"/>
  <sheetViews>
    <sheetView tabSelected="1" topLeftCell="A17" workbookViewId="0">
      <selection activeCell="G34" sqref="G34"/>
    </sheetView>
  </sheetViews>
  <sheetFormatPr defaultColWidth="9.109375" defaultRowHeight="15.6" x14ac:dyDescent="0.3"/>
  <cols>
    <col min="1" max="1" width="5" style="36" customWidth="1"/>
    <col min="2" max="2" width="5.44140625" style="2" customWidth="1"/>
    <col min="3" max="3" width="17.21875" style="2" customWidth="1"/>
    <col min="4" max="4" width="14.21875" style="2" customWidth="1"/>
    <col min="5" max="5" width="4.21875" style="2" customWidth="1"/>
    <col min="6" max="6" width="18.5546875" style="2" customWidth="1"/>
    <col min="7" max="7" width="13.109375" style="2" customWidth="1"/>
    <col min="8" max="8" width="0.109375" style="2" hidden="1" customWidth="1"/>
    <col min="9" max="9" width="17.6640625" style="2" customWidth="1"/>
    <col min="10" max="16384" width="9.109375" style="2"/>
  </cols>
  <sheetData>
    <row r="1" spans="1:9" ht="18" customHeight="1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2" spans="1:9" s="3" customFormat="1" ht="20.25" customHeight="1" x14ac:dyDescent="0.3">
      <c r="A2" s="89" t="s">
        <v>1</v>
      </c>
      <c r="B2" s="89"/>
      <c r="C2" s="89"/>
      <c r="D2" s="89"/>
      <c r="E2" s="89"/>
      <c r="F2" s="89"/>
      <c r="G2" s="89"/>
      <c r="H2" s="89"/>
      <c r="I2" s="89"/>
    </row>
    <row r="3" spans="1:9" s="4" customFormat="1" ht="14.4" customHeight="1" x14ac:dyDescent="0.3">
      <c r="A3" s="90" t="s">
        <v>56</v>
      </c>
      <c r="B3" s="90"/>
      <c r="C3" s="90"/>
      <c r="D3" s="90"/>
      <c r="E3" s="90"/>
      <c r="F3" s="90"/>
      <c r="G3" s="90"/>
      <c r="H3" s="90"/>
      <c r="I3" s="90"/>
    </row>
    <row r="4" spans="1:9" s="4" customFormat="1" ht="14.4" customHeight="1" x14ac:dyDescent="0.3">
      <c r="A4" s="91" t="s">
        <v>57</v>
      </c>
      <c r="B4" s="91"/>
      <c r="C4" s="91"/>
      <c r="D4" s="91"/>
      <c r="E4" s="91"/>
      <c r="F4" s="91"/>
      <c r="G4" s="91"/>
      <c r="H4" s="91"/>
      <c r="I4" s="91"/>
    </row>
    <row r="5" spans="1:9" s="4" customFormat="1" ht="14.4" customHeight="1" x14ac:dyDescent="0.3">
      <c r="A5" s="5" t="s">
        <v>2</v>
      </c>
      <c r="B5" s="56" t="s">
        <v>3</v>
      </c>
      <c r="C5" s="57"/>
      <c r="D5" s="57"/>
      <c r="E5" s="57"/>
      <c r="F5" s="58"/>
      <c r="G5" s="6" t="s">
        <v>4</v>
      </c>
      <c r="H5" s="7"/>
      <c r="I5" s="38" t="s">
        <v>5</v>
      </c>
    </row>
    <row r="6" spans="1:9" s="4" customFormat="1" ht="14.4" customHeight="1" x14ac:dyDescent="0.3">
      <c r="A6" s="92">
        <v>1</v>
      </c>
      <c r="B6" s="56" t="s">
        <v>6</v>
      </c>
      <c r="C6" s="57"/>
      <c r="D6" s="57"/>
      <c r="E6" s="57"/>
      <c r="F6" s="58"/>
      <c r="G6" s="6"/>
      <c r="H6" s="7"/>
      <c r="I6" s="39"/>
    </row>
    <row r="7" spans="1:9" s="11" customFormat="1" ht="14.4" customHeight="1" x14ac:dyDescent="0.3">
      <c r="A7" s="93"/>
      <c r="B7" s="8" t="s">
        <v>7</v>
      </c>
      <c r="C7" s="52" t="s">
        <v>8</v>
      </c>
      <c r="D7" s="53"/>
      <c r="E7" s="53"/>
      <c r="F7" s="54"/>
      <c r="G7" s="9"/>
      <c r="H7" s="10"/>
      <c r="I7" s="67">
        <f>SUM(G7:G14)</f>
        <v>0</v>
      </c>
    </row>
    <row r="8" spans="1:9" s="11" customFormat="1" ht="14.4" customHeight="1" x14ac:dyDescent="0.3">
      <c r="A8" s="93"/>
      <c r="B8" s="8" t="s">
        <v>9</v>
      </c>
      <c r="C8" s="52" t="s">
        <v>10</v>
      </c>
      <c r="D8" s="53"/>
      <c r="E8" s="53"/>
      <c r="F8" s="54"/>
      <c r="G8" s="9"/>
      <c r="H8" s="10"/>
      <c r="I8" s="68"/>
    </row>
    <row r="9" spans="1:9" s="11" customFormat="1" ht="14.4" customHeight="1" x14ac:dyDescent="0.3">
      <c r="A9" s="93"/>
      <c r="B9" s="8" t="s">
        <v>11</v>
      </c>
      <c r="C9" s="52" t="s">
        <v>12</v>
      </c>
      <c r="D9" s="53"/>
      <c r="E9" s="53"/>
      <c r="F9" s="54"/>
      <c r="G9" s="9"/>
      <c r="H9" s="10"/>
      <c r="I9" s="68"/>
    </row>
    <row r="10" spans="1:9" s="11" customFormat="1" ht="14.4" customHeight="1" x14ac:dyDescent="0.3">
      <c r="A10" s="93"/>
      <c r="B10" s="8" t="s">
        <v>13</v>
      </c>
      <c r="C10" s="52" t="s">
        <v>14</v>
      </c>
      <c r="D10" s="53"/>
      <c r="E10" s="53"/>
      <c r="F10" s="54"/>
      <c r="G10" s="9"/>
      <c r="H10" s="10"/>
      <c r="I10" s="68"/>
    </row>
    <row r="11" spans="1:9" s="11" customFormat="1" ht="14.4" customHeight="1" x14ac:dyDescent="0.3">
      <c r="A11" s="93"/>
      <c r="B11" s="8" t="s">
        <v>15</v>
      </c>
      <c r="C11" s="52" t="s">
        <v>16</v>
      </c>
      <c r="D11" s="53"/>
      <c r="E11" s="53"/>
      <c r="F11" s="54"/>
      <c r="G11" s="9"/>
      <c r="H11" s="10"/>
      <c r="I11" s="68"/>
    </row>
    <row r="12" spans="1:9" s="11" customFormat="1" ht="14.4" customHeight="1" x14ac:dyDescent="0.3">
      <c r="A12" s="93"/>
      <c r="B12" s="8" t="s">
        <v>17</v>
      </c>
      <c r="C12" s="52" t="s">
        <v>18</v>
      </c>
      <c r="D12" s="53"/>
      <c r="E12" s="53"/>
      <c r="F12" s="54"/>
      <c r="G12" s="9"/>
      <c r="H12" s="10"/>
      <c r="I12" s="68"/>
    </row>
    <row r="13" spans="1:9" s="11" customFormat="1" ht="14.4" customHeight="1" x14ac:dyDescent="0.3">
      <c r="A13" s="93"/>
      <c r="B13" s="8" t="s">
        <v>19</v>
      </c>
      <c r="C13" s="52" t="s">
        <v>20</v>
      </c>
      <c r="D13" s="53"/>
      <c r="E13" s="53"/>
      <c r="F13" s="54"/>
      <c r="G13" s="9"/>
      <c r="H13" s="10"/>
      <c r="I13" s="68"/>
    </row>
    <row r="14" spans="1:9" s="11" customFormat="1" ht="14.4" customHeight="1" x14ac:dyDescent="0.3">
      <c r="A14" s="94"/>
      <c r="B14" s="8" t="s">
        <v>21</v>
      </c>
      <c r="C14" s="52" t="s">
        <v>22</v>
      </c>
      <c r="D14" s="53"/>
      <c r="E14" s="53"/>
      <c r="F14" s="54"/>
      <c r="G14" s="9"/>
      <c r="H14" s="10"/>
      <c r="I14" s="69"/>
    </row>
    <row r="15" spans="1:9" s="11" customFormat="1" ht="14.4" customHeight="1" x14ac:dyDescent="0.3">
      <c r="A15" s="59">
        <v>2</v>
      </c>
      <c r="B15" s="56" t="s">
        <v>23</v>
      </c>
      <c r="C15" s="57"/>
      <c r="D15" s="57"/>
      <c r="E15" s="57"/>
      <c r="F15" s="58"/>
      <c r="G15" s="49"/>
      <c r="H15" s="12"/>
      <c r="I15" s="40"/>
    </row>
    <row r="16" spans="1:9" s="11" customFormat="1" ht="17.399999999999999" customHeight="1" x14ac:dyDescent="0.3">
      <c r="A16" s="59"/>
      <c r="B16" s="8" t="s">
        <v>7</v>
      </c>
      <c r="C16" s="52" t="s">
        <v>65</v>
      </c>
      <c r="D16" s="53"/>
      <c r="E16" s="53"/>
      <c r="F16" s="54"/>
      <c r="G16" s="9"/>
      <c r="H16" s="13"/>
      <c r="I16" s="67">
        <f>G16+G17+G18</f>
        <v>0</v>
      </c>
    </row>
    <row r="17" spans="1:9" s="11" customFormat="1" ht="14.4" customHeight="1" x14ac:dyDescent="0.3">
      <c r="A17" s="59"/>
      <c r="B17" s="8" t="s">
        <v>9</v>
      </c>
      <c r="C17" s="52" t="s">
        <v>24</v>
      </c>
      <c r="D17" s="53"/>
      <c r="E17" s="53"/>
      <c r="F17" s="54"/>
      <c r="G17" s="14"/>
      <c r="H17" s="10"/>
      <c r="I17" s="68"/>
    </row>
    <row r="18" spans="1:9" s="11" customFormat="1" ht="14.4" customHeight="1" x14ac:dyDescent="0.3">
      <c r="A18" s="59"/>
      <c r="B18" s="8" t="s">
        <v>13</v>
      </c>
      <c r="C18" s="52" t="s">
        <v>25</v>
      </c>
      <c r="D18" s="53"/>
      <c r="E18" s="53"/>
      <c r="F18" s="54"/>
      <c r="G18" s="9"/>
      <c r="H18" s="10"/>
      <c r="I18" s="69"/>
    </row>
    <row r="19" spans="1:9" s="17" customFormat="1" ht="14.4" x14ac:dyDescent="0.3">
      <c r="A19" s="74">
        <v>3</v>
      </c>
      <c r="B19" s="75" t="s">
        <v>26</v>
      </c>
      <c r="C19" s="76"/>
      <c r="D19" s="76"/>
      <c r="E19" s="76"/>
      <c r="F19" s="77"/>
      <c r="G19" s="15"/>
      <c r="H19" s="16"/>
      <c r="I19" s="1"/>
    </row>
    <row r="20" spans="1:9" s="17" customFormat="1" ht="16.2" customHeight="1" x14ac:dyDescent="0.3">
      <c r="A20" s="74"/>
      <c r="B20" s="86" t="s">
        <v>63</v>
      </c>
      <c r="C20" s="87"/>
      <c r="D20" s="9"/>
      <c r="E20" s="83"/>
      <c r="F20" s="21" t="s">
        <v>28</v>
      </c>
      <c r="G20" s="9"/>
      <c r="H20" s="78">
        <v>-8900</v>
      </c>
      <c r="I20" s="79">
        <f>IF(G21&lt;0,0,IF(G20&gt;G21,G21,G20))</f>
        <v>0</v>
      </c>
    </row>
    <row r="21" spans="1:9" s="17" customFormat="1" ht="15.6" customHeight="1" x14ac:dyDescent="0.3">
      <c r="A21" s="74"/>
      <c r="B21" s="86" t="s">
        <v>66</v>
      </c>
      <c r="C21" s="87"/>
      <c r="D21" s="9"/>
      <c r="E21" s="84"/>
      <c r="F21" s="80" t="s">
        <v>27</v>
      </c>
      <c r="G21" s="82">
        <f>D23-D22</f>
        <v>0</v>
      </c>
      <c r="H21" s="78"/>
      <c r="I21" s="79"/>
    </row>
    <row r="22" spans="1:9" s="20" customFormat="1" ht="16.2" customHeight="1" x14ac:dyDescent="0.3">
      <c r="A22" s="74"/>
      <c r="B22" s="18" t="s">
        <v>30</v>
      </c>
      <c r="C22" s="18"/>
      <c r="D22" s="9"/>
      <c r="E22" s="84"/>
      <c r="F22" s="81"/>
      <c r="G22" s="82"/>
      <c r="H22" s="78"/>
      <c r="I22" s="79"/>
    </row>
    <row r="23" spans="1:9" s="17" customFormat="1" ht="16.2" customHeight="1" x14ac:dyDescent="0.3">
      <c r="A23" s="74"/>
      <c r="B23" s="18" t="s">
        <v>29</v>
      </c>
      <c r="C23" s="18"/>
      <c r="D23" s="9"/>
      <c r="E23" s="85"/>
      <c r="F23" s="21" t="s">
        <v>64</v>
      </c>
      <c r="G23" s="48">
        <f>ROUND((D20+D21)*40%,0)</f>
        <v>0</v>
      </c>
      <c r="H23" s="78"/>
      <c r="I23" s="79"/>
    </row>
    <row r="24" spans="1:9" s="11" customFormat="1" ht="14.4" customHeight="1" x14ac:dyDescent="0.3">
      <c r="A24" s="46">
        <v>4</v>
      </c>
      <c r="B24" s="61" t="s">
        <v>31</v>
      </c>
      <c r="C24" s="62"/>
      <c r="D24" s="62"/>
      <c r="E24" s="62"/>
      <c r="F24" s="63"/>
      <c r="G24" s="49"/>
      <c r="H24" s="12"/>
      <c r="I24" s="40">
        <f>I7-(I16+I20)</f>
        <v>0</v>
      </c>
    </row>
    <row r="25" spans="1:9" s="11" customFormat="1" ht="14.4" customHeight="1" x14ac:dyDescent="0.3">
      <c r="A25" s="46">
        <v>5</v>
      </c>
      <c r="B25" s="64" t="s">
        <v>32</v>
      </c>
      <c r="C25" s="65"/>
      <c r="D25" s="65"/>
      <c r="E25" s="65"/>
      <c r="F25" s="66"/>
      <c r="G25" s="22"/>
      <c r="H25" s="23"/>
      <c r="I25" s="41">
        <v>0</v>
      </c>
    </row>
    <row r="26" spans="1:9" s="11" customFormat="1" ht="14.4" customHeight="1" x14ac:dyDescent="0.3">
      <c r="A26" s="46">
        <v>6</v>
      </c>
      <c r="B26" s="56" t="s">
        <v>33</v>
      </c>
      <c r="C26" s="57"/>
      <c r="D26" s="57"/>
      <c r="E26" s="57"/>
      <c r="F26" s="58"/>
      <c r="G26" s="49"/>
      <c r="H26" s="12"/>
      <c r="I26" s="40">
        <f>SUM(I24:I25)</f>
        <v>0</v>
      </c>
    </row>
    <row r="27" spans="1:9" s="11" customFormat="1" ht="14.4" customHeight="1" x14ac:dyDescent="0.3">
      <c r="A27" s="59">
        <v>7</v>
      </c>
      <c r="B27" s="24" t="s">
        <v>34</v>
      </c>
      <c r="C27" s="24"/>
      <c r="D27" s="47"/>
      <c r="E27" s="47"/>
      <c r="F27" s="47"/>
      <c r="G27" s="44"/>
      <c r="H27" s="47"/>
      <c r="I27" s="42"/>
    </row>
    <row r="28" spans="1:9" s="11" customFormat="1" ht="14.4" customHeight="1" x14ac:dyDescent="0.3">
      <c r="A28" s="59"/>
      <c r="B28" s="25" t="s">
        <v>7</v>
      </c>
      <c r="C28" s="10" t="s">
        <v>35</v>
      </c>
      <c r="D28" s="13"/>
      <c r="E28" s="13"/>
      <c r="F28" s="13"/>
      <c r="G28" s="9"/>
      <c r="H28" s="13"/>
      <c r="I28" s="67">
        <f>IF(SUM(G28:G30)&gt;150000,150000, SUM(G28:G30))</f>
        <v>0</v>
      </c>
    </row>
    <row r="29" spans="1:9" s="11" customFormat="1" ht="14.4" customHeight="1" x14ac:dyDescent="0.3">
      <c r="A29" s="59"/>
      <c r="B29" s="25" t="s">
        <v>9</v>
      </c>
      <c r="C29" s="26" t="s">
        <v>36</v>
      </c>
      <c r="D29" s="26"/>
      <c r="E29" s="26"/>
      <c r="F29" s="26"/>
      <c r="G29" s="9"/>
      <c r="H29" s="26"/>
      <c r="I29" s="68"/>
    </row>
    <row r="30" spans="1:9" s="11" customFormat="1" ht="14.4" customHeight="1" x14ac:dyDescent="0.3">
      <c r="A30" s="59"/>
      <c r="B30" s="25" t="s">
        <v>11</v>
      </c>
      <c r="C30" s="26" t="s">
        <v>37</v>
      </c>
      <c r="D30" s="26"/>
      <c r="E30" s="26"/>
      <c r="F30" s="26"/>
      <c r="G30" s="9"/>
      <c r="H30" s="26"/>
      <c r="I30" s="69"/>
    </row>
    <row r="31" spans="1:9" s="11" customFormat="1" ht="14.4" customHeight="1" x14ac:dyDescent="0.3">
      <c r="A31" s="59">
        <v>8</v>
      </c>
      <c r="B31" s="70" t="s">
        <v>38</v>
      </c>
      <c r="C31" s="70"/>
      <c r="D31" s="70"/>
      <c r="E31" s="70"/>
      <c r="F31" s="70"/>
      <c r="G31" s="50"/>
      <c r="H31" s="27"/>
      <c r="I31" s="43"/>
    </row>
    <row r="32" spans="1:9" s="11" customFormat="1" ht="14.4" customHeight="1" x14ac:dyDescent="0.3">
      <c r="A32" s="59"/>
      <c r="B32" s="25" t="s">
        <v>7</v>
      </c>
      <c r="C32" s="95" t="s">
        <v>59</v>
      </c>
      <c r="D32" s="96"/>
      <c r="E32" s="95" t="s">
        <v>61</v>
      </c>
      <c r="F32" s="97"/>
      <c r="G32" s="9"/>
      <c r="H32" s="27"/>
      <c r="I32" s="67">
        <f>IF((G32+G33)&lt;50000,G32+G33,50000)</f>
        <v>0</v>
      </c>
    </row>
    <row r="33" spans="1:9" s="11" customFormat="1" ht="14.4" customHeight="1" x14ac:dyDescent="0.3">
      <c r="A33" s="59"/>
      <c r="B33" s="25" t="s">
        <v>9</v>
      </c>
      <c r="C33" s="95" t="s">
        <v>60</v>
      </c>
      <c r="D33" s="96"/>
      <c r="E33" s="71" t="s">
        <v>62</v>
      </c>
      <c r="F33" s="73"/>
      <c r="G33" s="9"/>
      <c r="H33" s="26"/>
      <c r="I33" s="69"/>
    </row>
    <row r="34" spans="1:9" s="11" customFormat="1" ht="14.4" customHeight="1" x14ac:dyDescent="0.3">
      <c r="A34" s="59"/>
      <c r="B34" s="25" t="s">
        <v>11</v>
      </c>
      <c r="C34" s="71" t="s">
        <v>39</v>
      </c>
      <c r="D34" s="72"/>
      <c r="E34" s="72"/>
      <c r="F34" s="73"/>
      <c r="G34" s="9"/>
      <c r="H34" s="10"/>
      <c r="I34" s="41">
        <f>IF(G34&lt;25000,G34,25000)</f>
        <v>0</v>
      </c>
    </row>
    <row r="35" spans="1:9" s="11" customFormat="1" ht="14.4" customHeight="1" x14ac:dyDescent="0.3">
      <c r="A35" s="59"/>
      <c r="B35" s="8" t="s">
        <v>13</v>
      </c>
      <c r="C35" s="71" t="s">
        <v>40</v>
      </c>
      <c r="D35" s="72"/>
      <c r="E35" s="72"/>
      <c r="F35" s="73"/>
      <c r="G35" s="9"/>
      <c r="H35" s="19">
        <v>0</v>
      </c>
      <c r="I35" s="41">
        <v>0</v>
      </c>
    </row>
    <row r="36" spans="1:9" s="11" customFormat="1" ht="14.4" customHeight="1" x14ac:dyDescent="0.3">
      <c r="A36" s="59"/>
      <c r="B36" s="8" t="s">
        <v>15</v>
      </c>
      <c r="C36" s="71" t="s">
        <v>41</v>
      </c>
      <c r="D36" s="72"/>
      <c r="E36" s="72"/>
      <c r="F36" s="73"/>
      <c r="G36" s="9"/>
      <c r="H36" s="19">
        <v>0</v>
      </c>
      <c r="I36" s="41">
        <v>0</v>
      </c>
    </row>
    <row r="37" spans="1:9" s="11" customFormat="1" ht="14.4" customHeight="1" x14ac:dyDescent="0.3">
      <c r="A37" s="59"/>
      <c r="B37" s="25" t="s">
        <v>17</v>
      </c>
      <c r="C37" s="71" t="s">
        <v>42</v>
      </c>
      <c r="D37" s="72"/>
      <c r="E37" s="72"/>
      <c r="F37" s="73"/>
      <c r="G37" s="9"/>
      <c r="H37" s="19">
        <v>0</v>
      </c>
      <c r="I37" s="41">
        <v>0</v>
      </c>
    </row>
    <row r="38" spans="1:9" s="11" customFormat="1" ht="14.4" customHeight="1" x14ac:dyDescent="0.3">
      <c r="A38" s="59"/>
      <c r="B38" s="25" t="s">
        <v>19</v>
      </c>
      <c r="C38" s="71" t="s">
        <v>43</v>
      </c>
      <c r="D38" s="72"/>
      <c r="E38" s="72"/>
      <c r="F38" s="73"/>
      <c r="G38" s="9"/>
      <c r="H38" s="19">
        <v>60005</v>
      </c>
      <c r="I38" s="41">
        <f>G38</f>
        <v>0</v>
      </c>
    </row>
    <row r="39" spans="1:9" s="11" customFormat="1" ht="14.4" customHeight="1" x14ac:dyDescent="0.3">
      <c r="A39" s="59"/>
      <c r="B39" s="56" t="s">
        <v>44</v>
      </c>
      <c r="C39" s="57"/>
      <c r="D39" s="57"/>
      <c r="E39" s="57"/>
      <c r="F39" s="58"/>
      <c r="G39" s="28"/>
      <c r="H39" s="46"/>
      <c r="I39" s="40">
        <f>SUM(I32:I38)</f>
        <v>0</v>
      </c>
    </row>
    <row r="40" spans="1:9" s="11" customFormat="1" ht="14.4" customHeight="1" x14ac:dyDescent="0.3">
      <c r="A40" s="46">
        <v>9</v>
      </c>
      <c r="B40" s="56" t="s">
        <v>45</v>
      </c>
      <c r="C40" s="57"/>
      <c r="D40" s="57"/>
      <c r="E40" s="57"/>
      <c r="F40" s="58"/>
      <c r="G40" s="28"/>
      <c r="H40" s="46"/>
      <c r="I40" s="40">
        <f>I28+I39</f>
        <v>0</v>
      </c>
    </row>
    <row r="41" spans="1:9" s="11" customFormat="1" ht="14.4" customHeight="1" x14ac:dyDescent="0.3">
      <c r="A41" s="46">
        <v>10</v>
      </c>
      <c r="B41" s="56" t="s">
        <v>46</v>
      </c>
      <c r="C41" s="57"/>
      <c r="D41" s="57"/>
      <c r="E41" s="57"/>
      <c r="F41" s="58"/>
      <c r="G41" s="29"/>
      <c r="H41" s="45"/>
      <c r="I41" s="40">
        <f>I26-I40</f>
        <v>0</v>
      </c>
    </row>
    <row r="42" spans="1:9" s="11" customFormat="1" ht="14.4" customHeight="1" x14ac:dyDescent="0.3">
      <c r="A42" s="59">
        <v>11</v>
      </c>
      <c r="B42" s="56" t="s">
        <v>47</v>
      </c>
      <c r="C42" s="57"/>
      <c r="D42" s="57"/>
      <c r="E42" s="57"/>
      <c r="F42" s="57"/>
      <c r="G42" s="58"/>
      <c r="H42" s="30"/>
      <c r="I42" s="40">
        <f>I41-IF(I41&gt;250000,"250000",+I41)</f>
        <v>0</v>
      </c>
    </row>
    <row r="43" spans="1:9" s="11" customFormat="1" ht="14.4" customHeight="1" x14ac:dyDescent="0.3">
      <c r="A43" s="59"/>
      <c r="B43" s="8" t="s">
        <v>7</v>
      </c>
      <c r="C43" s="60" t="s">
        <v>48</v>
      </c>
      <c r="D43" s="60"/>
      <c r="E43" s="60"/>
      <c r="F43" s="60"/>
      <c r="G43" s="60"/>
      <c r="H43" s="13"/>
      <c r="I43" s="41">
        <f>ROUNDUP(I42*5%,0)</f>
        <v>0</v>
      </c>
    </row>
    <row r="44" spans="1:9" s="11" customFormat="1" ht="14.4" customHeight="1" x14ac:dyDescent="0.3">
      <c r="A44" s="59"/>
      <c r="B44" s="8" t="s">
        <v>9</v>
      </c>
      <c r="C44" s="60" t="s">
        <v>49</v>
      </c>
      <c r="D44" s="60"/>
      <c r="E44" s="60"/>
      <c r="F44" s="60"/>
      <c r="G44" s="60"/>
      <c r="H44" s="13"/>
      <c r="I44" s="41">
        <v>0</v>
      </c>
    </row>
    <row r="45" spans="1:9" s="11" customFormat="1" ht="14.4" customHeight="1" x14ac:dyDescent="0.3">
      <c r="A45" s="59"/>
      <c r="B45" s="8" t="s">
        <v>11</v>
      </c>
      <c r="C45" s="60" t="s">
        <v>50</v>
      </c>
      <c r="D45" s="60"/>
      <c r="E45" s="60"/>
      <c r="F45" s="60"/>
      <c r="G45" s="60"/>
      <c r="H45" s="13"/>
      <c r="I45" s="41">
        <v>0</v>
      </c>
    </row>
    <row r="46" spans="1:9" s="11" customFormat="1" ht="14.4" customHeight="1" x14ac:dyDescent="0.3">
      <c r="A46" s="46">
        <v>12</v>
      </c>
      <c r="B46" s="8"/>
      <c r="C46" s="55" t="s">
        <v>51</v>
      </c>
      <c r="D46" s="55"/>
      <c r="E46" s="55"/>
      <c r="F46" s="55"/>
      <c r="G46" s="55"/>
      <c r="H46" s="30"/>
      <c r="I46" s="41">
        <f>SUM(I43:I45)</f>
        <v>0</v>
      </c>
    </row>
    <row r="47" spans="1:9" s="11" customFormat="1" ht="14.4" customHeight="1" x14ac:dyDescent="0.3">
      <c r="A47" s="46">
        <v>13</v>
      </c>
      <c r="B47" s="8"/>
      <c r="C47" s="52" t="s">
        <v>52</v>
      </c>
      <c r="D47" s="53"/>
      <c r="E47" s="53"/>
      <c r="F47" s="53"/>
      <c r="G47" s="54"/>
      <c r="H47" s="10"/>
      <c r="I47" s="41">
        <f>ROUNDUP(I46*4%,0)</f>
        <v>0</v>
      </c>
    </row>
    <row r="48" spans="1:9" s="11" customFormat="1" ht="14.4" customHeight="1" x14ac:dyDescent="0.3">
      <c r="A48" s="46">
        <v>14</v>
      </c>
      <c r="B48" s="46"/>
      <c r="C48" s="56" t="s">
        <v>53</v>
      </c>
      <c r="D48" s="57"/>
      <c r="E48" s="57"/>
      <c r="F48" s="57"/>
      <c r="G48" s="58"/>
      <c r="H48" s="10"/>
      <c r="I48" s="40">
        <f>SUM(I46:I47)</f>
        <v>0</v>
      </c>
    </row>
    <row r="49" spans="1:9" s="11" customFormat="1" ht="14.4" customHeight="1" x14ac:dyDescent="0.3">
      <c r="A49" s="31">
        <v>15</v>
      </c>
      <c r="B49" s="25"/>
      <c r="C49" s="52" t="s">
        <v>54</v>
      </c>
      <c r="D49" s="53"/>
      <c r="E49" s="53"/>
      <c r="F49" s="54"/>
      <c r="G49" s="9"/>
      <c r="H49" s="10"/>
      <c r="I49" s="41">
        <f>G49</f>
        <v>0</v>
      </c>
    </row>
    <row r="50" spans="1:9" s="11" customFormat="1" ht="14.4" customHeight="1" x14ac:dyDescent="0.3">
      <c r="A50" s="31">
        <v>16</v>
      </c>
      <c r="B50" s="25"/>
      <c r="C50" s="56" t="s">
        <v>55</v>
      </c>
      <c r="D50" s="57"/>
      <c r="E50" s="57"/>
      <c r="F50" s="57"/>
      <c r="G50" s="58"/>
      <c r="H50" s="30"/>
      <c r="I50" s="40">
        <f>I48-I49</f>
        <v>0</v>
      </c>
    </row>
    <row r="51" spans="1:9" s="11" customFormat="1" ht="14.4" customHeight="1" x14ac:dyDescent="0.3">
      <c r="A51" s="32"/>
      <c r="B51" s="33"/>
      <c r="C51" s="34"/>
      <c r="D51" s="34"/>
      <c r="E51" s="34"/>
      <c r="F51" s="34"/>
      <c r="G51" s="34"/>
      <c r="H51" s="34"/>
      <c r="I51" s="35"/>
    </row>
    <row r="53" spans="1:9" x14ac:dyDescent="0.3">
      <c r="C53" s="37"/>
      <c r="D53" s="37"/>
      <c r="E53" s="37"/>
      <c r="F53" s="51" t="s">
        <v>58</v>
      </c>
      <c r="G53" s="51"/>
      <c r="H53" s="51"/>
      <c r="I53" s="51"/>
    </row>
  </sheetData>
  <sheetProtection algorithmName="SHA-512" hashValue="WTaYRW47H7iCrr4CDNwPjclrs/I30HG937FI2RlkyzJQ4rL0thmockVBvL87xRM/11FiCNMJ5vr3lCbKgdGWDA==" saltValue="6o5WGUUsazABQzWjDHIkDQ==" spinCount="100000" sheet="1" objects="1" scenarios="1"/>
  <mergeCells count="62">
    <mergeCell ref="I32:I33"/>
    <mergeCell ref="C32:D32"/>
    <mergeCell ref="C33:D33"/>
    <mergeCell ref="E32:F32"/>
    <mergeCell ref="E33:F33"/>
    <mergeCell ref="C14:F14"/>
    <mergeCell ref="A1:I1"/>
    <mergeCell ref="A2:I2"/>
    <mergeCell ref="A3:I3"/>
    <mergeCell ref="A4:I4"/>
    <mergeCell ref="B5:F5"/>
    <mergeCell ref="A6:A14"/>
    <mergeCell ref="B6:F6"/>
    <mergeCell ref="C7:F7"/>
    <mergeCell ref="I7:I14"/>
    <mergeCell ref="C8:F8"/>
    <mergeCell ref="C9:F9"/>
    <mergeCell ref="C10:F10"/>
    <mergeCell ref="C11:F11"/>
    <mergeCell ref="C12:F12"/>
    <mergeCell ref="C13:F13"/>
    <mergeCell ref="A15:A18"/>
    <mergeCell ref="B15:F15"/>
    <mergeCell ref="C16:F16"/>
    <mergeCell ref="I16:I18"/>
    <mergeCell ref="C17:F17"/>
    <mergeCell ref="C18:F18"/>
    <mergeCell ref="A19:A23"/>
    <mergeCell ref="B19:F19"/>
    <mergeCell ref="H20:H23"/>
    <mergeCell ref="I20:I23"/>
    <mergeCell ref="F21:F22"/>
    <mergeCell ref="G21:G22"/>
    <mergeCell ref="E20:E23"/>
    <mergeCell ref="B20:C20"/>
    <mergeCell ref="B21:C21"/>
    <mergeCell ref="A31:A39"/>
    <mergeCell ref="B31:F31"/>
    <mergeCell ref="C37:F37"/>
    <mergeCell ref="C38:F38"/>
    <mergeCell ref="B39:F39"/>
    <mergeCell ref="C34:F34"/>
    <mergeCell ref="C35:F35"/>
    <mergeCell ref="C36:F36"/>
    <mergeCell ref="B24:F24"/>
    <mergeCell ref="B25:F25"/>
    <mergeCell ref="B26:F26"/>
    <mergeCell ref="A27:A30"/>
    <mergeCell ref="I28:I30"/>
    <mergeCell ref="B40:F40"/>
    <mergeCell ref="B41:F41"/>
    <mergeCell ref="A42:A45"/>
    <mergeCell ref="B42:G42"/>
    <mergeCell ref="C43:G43"/>
    <mergeCell ref="C44:G44"/>
    <mergeCell ref="C45:G45"/>
    <mergeCell ref="F53:I53"/>
    <mergeCell ref="C49:F49"/>
    <mergeCell ref="C46:G46"/>
    <mergeCell ref="C47:G47"/>
    <mergeCell ref="C48:G48"/>
    <mergeCell ref="C50:G50"/>
  </mergeCells>
  <pageMargins left="0.33" right="0.4" top="0.37" bottom="0.31" header="0.3" footer="0.2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 FY 2018-19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ROUT</dc:creator>
  <cp:lastModifiedBy>SARAT ROUT</cp:lastModifiedBy>
  <cp:lastPrinted>2019-01-27T15:40:38Z</cp:lastPrinted>
  <dcterms:created xsi:type="dcterms:W3CDTF">2019-01-27T12:46:01Z</dcterms:created>
  <dcterms:modified xsi:type="dcterms:W3CDTF">2019-01-28T03:02:38Z</dcterms:modified>
</cp:coreProperties>
</file>